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C12" i="1" l="1"/>
  <c r="B19" i="1" l="1"/>
  <c r="B16" i="1"/>
  <c r="B13" i="1"/>
  <c r="E47" i="1" l="1"/>
  <c r="C31" i="1" l="1"/>
  <c r="C28" i="1"/>
  <c r="E25" i="1" l="1"/>
  <c r="E20" i="1"/>
  <c r="B10" i="1"/>
  <c r="E16" i="1"/>
  <c r="C42" i="1"/>
  <c r="E28" i="1" l="1"/>
  <c r="C11" i="1" l="1"/>
  <c r="E31" i="1"/>
  <c r="E43" i="1" l="1"/>
  <c r="E44" i="1"/>
  <c r="E14" i="1" l="1"/>
  <c r="E15" i="1"/>
  <c r="E17" i="1"/>
  <c r="E23" i="1"/>
  <c r="E24" i="1"/>
  <c r="E26" i="1"/>
  <c r="E27" i="1"/>
  <c r="E29" i="1"/>
  <c r="E30" i="1"/>
  <c r="E36" i="1"/>
  <c r="E37" i="1"/>
  <c r="E38" i="1"/>
  <c r="E39" i="1"/>
  <c r="E40" i="1"/>
  <c r="E41" i="1"/>
  <c r="E51" i="1"/>
  <c r="E52" i="1"/>
  <c r="E53" i="1"/>
  <c r="E50" i="1"/>
  <c r="D42" i="1" l="1"/>
  <c r="E42" i="1"/>
  <c r="E11" i="1"/>
  <c r="C8" i="1" l="1"/>
  <c r="E8" i="1" l="1"/>
  <c r="E19" i="1"/>
  <c r="E18" i="1"/>
  <c r="E12" i="1" l="1"/>
  <c r="E13" i="1"/>
  <c r="C9" i="1"/>
  <c r="E10" i="1" l="1"/>
  <c r="E9" i="1"/>
</calcChain>
</file>

<file path=xl/sharedStrings.xml><?xml version="1.0" encoding="utf-8"?>
<sst xmlns="http://schemas.openxmlformats.org/spreadsheetml/2006/main" count="54" uniqueCount="40">
  <si>
    <t>Убрано зерновых и зернобобовых культур всего</t>
  </si>
  <si>
    <t>Валовой сбор (тн.)</t>
  </si>
  <si>
    <t>Урожайность ц/га</t>
  </si>
  <si>
    <t>Обмолочено оз.зерновых всего (га)</t>
  </si>
  <si>
    <t>Валовой сбор (тн)</t>
  </si>
  <si>
    <t>Урожайность (ц/га)</t>
  </si>
  <si>
    <t>Оз.пшеницы</t>
  </si>
  <si>
    <t>Оз.ржи</t>
  </si>
  <si>
    <t>Убрано ячменя(га)</t>
  </si>
  <si>
    <t>Убрано яр. пшеницы(га)</t>
  </si>
  <si>
    <t>Убрано овса(га)</t>
  </si>
  <si>
    <t>КОРМА</t>
  </si>
  <si>
    <r>
      <t xml:space="preserve">Заготовлено   </t>
    </r>
    <r>
      <rPr>
        <b/>
        <sz val="11"/>
        <color theme="1"/>
        <rFont val="Times New Roman"/>
        <family val="1"/>
        <charset val="204"/>
      </rPr>
      <t>сена</t>
    </r>
    <r>
      <rPr>
        <sz val="11"/>
        <color theme="1"/>
        <rFont val="Times New Roman"/>
        <family val="1"/>
        <charset val="204"/>
      </rPr>
      <t xml:space="preserve">  всего (тонн)</t>
    </r>
  </si>
  <si>
    <t xml:space="preserve"> т. ч. для  общественного  животноводства</t>
  </si>
  <si>
    <r>
      <t xml:space="preserve">                        соломы </t>
    </r>
    <r>
      <rPr>
        <sz val="11"/>
        <color theme="1"/>
        <rFont val="Times New Roman"/>
        <family val="1"/>
        <charset val="204"/>
      </rPr>
      <t xml:space="preserve"> всего</t>
    </r>
  </si>
  <si>
    <t xml:space="preserve">  в т. ч  для     общественного скота</t>
  </si>
  <si>
    <t xml:space="preserve">                       силоса</t>
  </si>
  <si>
    <t>Заготовлено грубых и сочных кормов  ц.к.е. на 1 усл. голову обществееное поголовья</t>
  </si>
  <si>
    <t>Заготовлено зернофуража</t>
  </si>
  <si>
    <t>в т. ч. для общественного поголовья</t>
  </si>
  <si>
    <t>Полито с/х культур, всего</t>
  </si>
  <si>
    <t>в  т.ч.  1 раз</t>
  </si>
  <si>
    <t>2 раза и более</t>
  </si>
  <si>
    <t>Обработано гербицидами</t>
  </si>
  <si>
    <t>Обработано инсектицидами</t>
  </si>
  <si>
    <t>Обработано фунгицидами</t>
  </si>
  <si>
    <t>Подготовлено чистых паров</t>
  </si>
  <si>
    <t>ФАКТ</t>
  </si>
  <si>
    <t>Всего</t>
  </si>
  <si>
    <r>
      <t xml:space="preserve"> Заготовлено           </t>
    </r>
    <r>
      <rPr>
        <b/>
        <sz val="11"/>
        <color theme="1"/>
        <rFont val="Times New Roman"/>
        <family val="1"/>
        <charset val="204"/>
      </rPr>
      <t>сена</t>
    </r>
    <r>
      <rPr>
        <sz val="11"/>
        <color theme="1"/>
        <rFont val="Times New Roman"/>
        <family val="1"/>
        <charset val="204"/>
      </rPr>
      <t xml:space="preserve"> населением          </t>
    </r>
  </si>
  <si>
    <t>Информация</t>
  </si>
  <si>
    <t>о ходе полевых работ в Балаковском муниципальном районе</t>
  </si>
  <si>
    <t>НАИМЕНОВАНИЕ РАБОТ</t>
  </si>
  <si>
    <t>ПЛАН (га), (тн), ц/га</t>
  </si>
  <si>
    <t>% выполнения</t>
  </si>
  <si>
    <t xml:space="preserve">За сутки </t>
  </si>
  <si>
    <t>УБОРКА УРОЖАЯ</t>
  </si>
  <si>
    <t>Яровые зерновые и зернобобовые культур,всего</t>
  </si>
  <si>
    <t>Вспахано зяби, га</t>
  </si>
  <si>
    <t>по состоянию  на 19 июля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</si>
</sst>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_р_.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 readingOrder="1"/>
    </xf>
    <xf numFmtId="164" fontId="6" fillId="0" borderId="1" xfId="0" applyNumberFormat="1" applyFont="1" applyBorder="1" applyAlignment="1">
      <alignment horizontal="center" vertical="center" readingOrder="1"/>
    </xf>
    <xf numFmtId="1" fontId="7" fillId="0" borderId="1" xfId="0" applyNumberFormat="1" applyFont="1" applyBorder="1" applyAlignment="1">
      <alignment horizontal="center" vertical="center" readingOrder="1"/>
    </xf>
    <xf numFmtId="1" fontId="6" fillId="0" borderId="1" xfId="0" applyNumberFormat="1" applyFont="1" applyBorder="1" applyAlignment="1">
      <alignment horizontal="center" vertical="center" readingOrder="1"/>
    </xf>
    <xf numFmtId="1" fontId="7" fillId="0" borderId="1" xfId="0" applyNumberFormat="1" applyFont="1" applyBorder="1" applyAlignment="1">
      <alignment horizontal="center" vertical="center" shrinkToFit="1" readingOrder="1"/>
    </xf>
    <xf numFmtId="1" fontId="6" fillId="0" borderId="1" xfId="0" applyNumberFormat="1" applyFont="1" applyBorder="1" applyAlignment="1">
      <alignment horizontal="center" vertical="center" shrinkToFit="1" readingOrder="1"/>
    </xf>
    <xf numFmtId="1" fontId="8" fillId="0" borderId="1" xfId="0" applyNumberFormat="1" applyFont="1" applyBorder="1" applyAlignment="1">
      <alignment horizontal="center" vertical="center" shrinkToFit="1" readingOrder="1"/>
    </xf>
    <xf numFmtId="164" fontId="6" fillId="0" borderId="1" xfId="0" applyNumberFormat="1" applyFont="1" applyBorder="1" applyAlignment="1">
      <alignment horizontal="center" vertical="center" shrinkToFit="1" readingOrder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shrinkToFit="1" readingOrder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2" zoomScaleNormal="100" workbookViewId="0">
      <selection activeCell="K12" sqref="K12"/>
    </sheetView>
  </sheetViews>
  <sheetFormatPr defaultRowHeight="14.4" x14ac:dyDescent="0.3"/>
  <cols>
    <col min="1" max="1" width="46.109375" customWidth="1"/>
    <col min="2" max="2" width="18.33203125" customWidth="1"/>
    <col min="3" max="3" width="13.88671875" customWidth="1"/>
    <col min="4" max="4" width="13.5546875" customWidth="1"/>
    <col min="5" max="5" width="14.109375" customWidth="1"/>
  </cols>
  <sheetData>
    <row r="1" spans="1:11" ht="15.6" customHeight="1" x14ac:dyDescent="0.3">
      <c r="A1" s="4"/>
      <c r="B1" s="24" t="s">
        <v>30</v>
      </c>
      <c r="C1" s="24"/>
      <c r="D1" s="2"/>
      <c r="E1" s="2"/>
    </row>
    <row r="2" spans="1:11" ht="16.8" customHeight="1" x14ac:dyDescent="0.3">
      <c r="A2" s="24" t="s">
        <v>31</v>
      </c>
      <c r="B2" s="24"/>
      <c r="C2" s="24"/>
      <c r="D2" s="24"/>
      <c r="E2" s="24"/>
    </row>
    <row r="3" spans="1:11" ht="17.399999999999999" customHeight="1" x14ac:dyDescent="0.3">
      <c r="A3" s="24" t="s">
        <v>39</v>
      </c>
      <c r="B3" s="24"/>
      <c r="C3" s="24"/>
      <c r="D3" s="24"/>
      <c r="E3" s="24"/>
    </row>
    <row r="4" spans="1:11" ht="18" x14ac:dyDescent="0.3">
      <c r="A4" s="3"/>
      <c r="B4" s="25"/>
      <c r="C4" s="25"/>
      <c r="D4" s="5"/>
      <c r="E4" s="3"/>
    </row>
    <row r="5" spans="1:11" ht="27.6" customHeight="1" x14ac:dyDescent="0.3">
      <c r="A5" s="28" t="s">
        <v>32</v>
      </c>
      <c r="B5" s="28" t="s">
        <v>33</v>
      </c>
      <c r="C5" s="26" t="s">
        <v>27</v>
      </c>
      <c r="D5" s="27"/>
      <c r="E5" s="6" t="s">
        <v>34</v>
      </c>
    </row>
    <row r="6" spans="1:11" x14ac:dyDescent="0.3">
      <c r="A6" s="29"/>
      <c r="B6" s="29"/>
      <c r="C6" s="13" t="s">
        <v>28</v>
      </c>
      <c r="D6" s="6" t="s">
        <v>35</v>
      </c>
      <c r="E6" s="6"/>
    </row>
    <row r="7" spans="1:11" x14ac:dyDescent="0.3">
      <c r="A7" s="13" t="s">
        <v>36</v>
      </c>
      <c r="B7" s="7"/>
      <c r="C7" s="14"/>
      <c r="D7" s="14"/>
      <c r="E7" s="14"/>
    </row>
    <row r="8" spans="1:11" ht="18" customHeight="1" x14ac:dyDescent="0.3">
      <c r="A8" s="7" t="s">
        <v>0</v>
      </c>
      <c r="B8" s="15">
        <v>78966</v>
      </c>
      <c r="C8" s="20">
        <f>C11+C23+C26+C29</f>
        <v>17190</v>
      </c>
      <c r="D8" s="20">
        <v>3178</v>
      </c>
      <c r="E8" s="21">
        <f>C8/B8*100</f>
        <v>21.76886254843857</v>
      </c>
      <c r="K8" s="1"/>
    </row>
    <row r="9" spans="1:11" ht="15.6" x14ac:dyDescent="0.3">
      <c r="A9" s="8" t="s">
        <v>1</v>
      </c>
      <c r="B9" s="16">
        <v>152900</v>
      </c>
      <c r="C9" s="21">
        <f>C12+C24+C27+C30</f>
        <v>32734</v>
      </c>
      <c r="D9" s="21">
        <v>6043</v>
      </c>
      <c r="E9" s="21">
        <f>C9/B9*100</f>
        <v>21.408763897972531</v>
      </c>
    </row>
    <row r="10" spans="1:11" ht="15.6" x14ac:dyDescent="0.3">
      <c r="A10" s="8" t="s">
        <v>2</v>
      </c>
      <c r="B10" s="17">
        <f>B9/B8*10</f>
        <v>19.362763721095156</v>
      </c>
      <c r="C10" s="23">
        <v>19</v>
      </c>
      <c r="D10" s="23">
        <v>19</v>
      </c>
      <c r="E10" s="21">
        <f>C10/B10*100</f>
        <v>98.126487900588614</v>
      </c>
    </row>
    <row r="11" spans="1:11" ht="15.6" x14ac:dyDescent="0.3">
      <c r="A11" s="9" t="s">
        <v>3</v>
      </c>
      <c r="B11" s="15">
        <v>23583</v>
      </c>
      <c r="C11" s="20">
        <f>C14+C17</f>
        <v>16755</v>
      </c>
      <c r="D11" s="20">
        <v>2743</v>
      </c>
      <c r="E11" s="21">
        <f t="shared" ref="E11:E44" si="0">C11/B11*100</f>
        <v>71.046940592799899</v>
      </c>
    </row>
    <row r="12" spans="1:11" ht="15.6" x14ac:dyDescent="0.3">
      <c r="A12" s="8" t="s">
        <v>4</v>
      </c>
      <c r="B12" s="16">
        <v>47300</v>
      </c>
      <c r="C12" s="21">
        <f>C15+C18</f>
        <v>32208</v>
      </c>
      <c r="D12" s="21">
        <v>5517</v>
      </c>
      <c r="E12" s="21">
        <f t="shared" si="0"/>
        <v>68.093023255813961</v>
      </c>
    </row>
    <row r="13" spans="1:11" ht="15.6" x14ac:dyDescent="0.3">
      <c r="A13" s="8" t="s">
        <v>5</v>
      </c>
      <c r="B13" s="17">
        <f>B12/B11*10</f>
        <v>20.056820591103765</v>
      </c>
      <c r="C13" s="21">
        <v>18.8</v>
      </c>
      <c r="D13" s="23">
        <v>20.100000000000001</v>
      </c>
      <c r="E13" s="21">
        <f t="shared" si="0"/>
        <v>93.733699788583493</v>
      </c>
    </row>
    <row r="14" spans="1:11" ht="15.6" x14ac:dyDescent="0.3">
      <c r="A14" s="7" t="s">
        <v>6</v>
      </c>
      <c r="B14" s="15">
        <v>16133</v>
      </c>
      <c r="C14" s="20">
        <v>11283</v>
      </c>
      <c r="D14" s="20">
        <v>2257</v>
      </c>
      <c r="E14" s="21">
        <f t="shared" si="0"/>
        <v>69.937395400731418</v>
      </c>
    </row>
    <row r="15" spans="1:11" ht="15.6" x14ac:dyDescent="0.3">
      <c r="A15" s="8" t="s">
        <v>4</v>
      </c>
      <c r="B15" s="16">
        <v>35400</v>
      </c>
      <c r="C15" s="21">
        <v>21487</v>
      </c>
      <c r="D15" s="21">
        <v>3739</v>
      </c>
      <c r="E15" s="21">
        <f t="shared" si="0"/>
        <v>60.697740112994346</v>
      </c>
    </row>
    <row r="16" spans="1:11" ht="15.6" x14ac:dyDescent="0.3">
      <c r="A16" s="8" t="s">
        <v>5</v>
      </c>
      <c r="B16" s="17">
        <f>B15/B14*10</f>
        <v>21.942602119878512</v>
      </c>
      <c r="C16" s="23">
        <v>19</v>
      </c>
      <c r="D16" s="23">
        <v>16.5</v>
      </c>
      <c r="E16" s="21">
        <f t="shared" si="0"/>
        <v>86.589548022598862</v>
      </c>
    </row>
    <row r="17" spans="1:5" ht="15.6" x14ac:dyDescent="0.3">
      <c r="A17" s="7" t="s">
        <v>7</v>
      </c>
      <c r="B17" s="15">
        <v>7450</v>
      </c>
      <c r="C17" s="20">
        <v>5472</v>
      </c>
      <c r="D17" s="20">
        <v>486</v>
      </c>
      <c r="E17" s="21">
        <f t="shared" si="0"/>
        <v>73.449664429530202</v>
      </c>
    </row>
    <row r="18" spans="1:5" ht="15.6" x14ac:dyDescent="0.3">
      <c r="A18" s="8" t="s">
        <v>4</v>
      </c>
      <c r="B18" s="16">
        <v>11900</v>
      </c>
      <c r="C18" s="21">
        <v>10721</v>
      </c>
      <c r="D18" s="21">
        <v>1778</v>
      </c>
      <c r="E18" s="21">
        <f t="shared" si="0"/>
        <v>90.092436974789919</v>
      </c>
    </row>
    <row r="19" spans="1:5" ht="15.6" x14ac:dyDescent="0.3">
      <c r="A19" s="8" t="s">
        <v>5</v>
      </c>
      <c r="B19" s="17">
        <f>B18/B17*10</f>
        <v>15.973154362416107</v>
      </c>
      <c r="C19" s="23">
        <v>18.5</v>
      </c>
      <c r="D19" s="23">
        <v>22</v>
      </c>
      <c r="E19" s="21">
        <f t="shared" si="0"/>
        <v>115.81932773109244</v>
      </c>
    </row>
    <row r="20" spans="1:5" ht="16.2" customHeight="1" x14ac:dyDescent="0.3">
      <c r="A20" s="7" t="s">
        <v>37</v>
      </c>
      <c r="B20" s="18">
        <v>55383</v>
      </c>
      <c r="C20" s="21">
        <v>435</v>
      </c>
      <c r="D20" s="21">
        <v>435</v>
      </c>
      <c r="E20" s="21">
        <f t="shared" si="0"/>
        <v>0.78543957532094688</v>
      </c>
    </row>
    <row r="21" spans="1:5" ht="15.6" x14ac:dyDescent="0.3">
      <c r="A21" s="8" t="s">
        <v>1</v>
      </c>
      <c r="B21" s="19">
        <v>106200</v>
      </c>
      <c r="C21" s="21">
        <v>526</v>
      </c>
      <c r="D21" s="21">
        <v>526</v>
      </c>
      <c r="E21" s="21"/>
    </row>
    <row r="22" spans="1:5" ht="15.6" x14ac:dyDescent="0.3">
      <c r="A22" s="8" t="s">
        <v>2</v>
      </c>
      <c r="B22" s="17">
        <v>19.100000000000001</v>
      </c>
      <c r="C22" s="23">
        <v>12.1</v>
      </c>
      <c r="D22" s="23">
        <v>12.1</v>
      </c>
      <c r="E22" s="21"/>
    </row>
    <row r="23" spans="1:5" ht="15.6" x14ac:dyDescent="0.3">
      <c r="A23" s="7" t="s">
        <v>8</v>
      </c>
      <c r="B23" s="15">
        <v>12934</v>
      </c>
      <c r="C23" s="20">
        <v>435</v>
      </c>
      <c r="D23" s="20">
        <v>435</v>
      </c>
      <c r="E23" s="21">
        <f t="shared" si="0"/>
        <v>3.3632286995515694</v>
      </c>
    </row>
    <row r="24" spans="1:5" ht="15.6" x14ac:dyDescent="0.3">
      <c r="A24" s="8" t="s">
        <v>4</v>
      </c>
      <c r="B24" s="16">
        <v>15500</v>
      </c>
      <c r="C24" s="21">
        <v>526</v>
      </c>
      <c r="D24" s="21">
        <v>526</v>
      </c>
      <c r="E24" s="21">
        <f t="shared" si="0"/>
        <v>3.3935483870967746</v>
      </c>
    </row>
    <row r="25" spans="1:5" ht="15.6" x14ac:dyDescent="0.3">
      <c r="A25" s="8" t="s">
        <v>5</v>
      </c>
      <c r="B25" s="17">
        <v>12</v>
      </c>
      <c r="C25" s="23">
        <v>12.1</v>
      </c>
      <c r="D25" s="23">
        <v>12.1</v>
      </c>
      <c r="E25" s="21">
        <f t="shared" si="0"/>
        <v>100.83333333333333</v>
      </c>
    </row>
    <row r="26" spans="1:5" ht="15" customHeight="1" x14ac:dyDescent="0.3">
      <c r="A26" s="7" t="s">
        <v>9</v>
      </c>
      <c r="B26" s="15">
        <v>5481</v>
      </c>
      <c r="C26" s="21"/>
      <c r="D26" s="21"/>
      <c r="E26" s="21">
        <f t="shared" si="0"/>
        <v>0</v>
      </c>
    </row>
    <row r="27" spans="1:5" ht="15.6" hidden="1" x14ac:dyDescent="0.3">
      <c r="A27" s="8" t="s">
        <v>4</v>
      </c>
      <c r="B27" s="16">
        <v>6600</v>
      </c>
      <c r="C27" s="21"/>
      <c r="D27" s="21"/>
      <c r="E27" s="21">
        <f t="shared" si="0"/>
        <v>0</v>
      </c>
    </row>
    <row r="28" spans="1:5" ht="15.6" hidden="1" x14ac:dyDescent="0.3">
      <c r="A28" s="8" t="s">
        <v>5</v>
      </c>
      <c r="B28" s="16">
        <v>12</v>
      </c>
      <c r="C28" s="21">
        <f>IF(C26=0,0,C27/C26)*10</f>
        <v>0</v>
      </c>
      <c r="D28" s="21"/>
      <c r="E28" s="21">
        <f t="shared" si="0"/>
        <v>0</v>
      </c>
    </row>
    <row r="29" spans="1:5" ht="15.6" hidden="1" x14ac:dyDescent="0.3">
      <c r="A29" s="7" t="s">
        <v>10</v>
      </c>
      <c r="B29" s="15">
        <v>1000</v>
      </c>
      <c r="C29" s="21"/>
      <c r="D29" s="21"/>
      <c r="E29" s="21">
        <f t="shared" si="0"/>
        <v>0</v>
      </c>
    </row>
    <row r="30" spans="1:5" ht="15.6" hidden="1" x14ac:dyDescent="0.3">
      <c r="A30" s="8" t="s">
        <v>4</v>
      </c>
      <c r="B30" s="16">
        <v>1200</v>
      </c>
      <c r="C30" s="21"/>
      <c r="D30" s="21"/>
      <c r="E30" s="21">
        <f t="shared" si="0"/>
        <v>0</v>
      </c>
    </row>
    <row r="31" spans="1:5" ht="15.6" hidden="1" x14ac:dyDescent="0.3">
      <c r="A31" s="8" t="s">
        <v>5</v>
      </c>
      <c r="B31" s="17">
        <v>12</v>
      </c>
      <c r="C31" s="21">
        <f>IF(C29=0,0,C30/C29)*10</f>
        <v>0</v>
      </c>
      <c r="D31" s="21"/>
      <c r="E31" s="21">
        <f t="shared" si="0"/>
        <v>0</v>
      </c>
    </row>
    <row r="32" spans="1:5" ht="15.6" hidden="1" x14ac:dyDescent="0.3">
      <c r="A32" s="8"/>
      <c r="B32" s="17"/>
      <c r="C32" s="21"/>
      <c r="D32" s="21"/>
      <c r="E32" s="21"/>
    </row>
    <row r="33" spans="1:5" ht="15.6" hidden="1" x14ac:dyDescent="0.3">
      <c r="A33" s="6" t="s">
        <v>11</v>
      </c>
      <c r="B33" s="16"/>
      <c r="C33" s="21"/>
      <c r="D33" s="21"/>
      <c r="E33" s="21"/>
    </row>
    <row r="34" spans="1:5" ht="15.6" x14ac:dyDescent="0.3">
      <c r="A34" s="8" t="s">
        <v>4</v>
      </c>
      <c r="B34" s="16">
        <v>6577</v>
      </c>
      <c r="C34" s="21"/>
      <c r="D34" s="21"/>
      <c r="E34" s="21"/>
    </row>
    <row r="35" spans="1:5" ht="15.6" x14ac:dyDescent="0.3">
      <c r="A35" s="8" t="s">
        <v>5</v>
      </c>
      <c r="B35" s="16">
        <v>12</v>
      </c>
      <c r="C35" s="30"/>
      <c r="D35" s="30"/>
      <c r="E35" s="30"/>
    </row>
    <row r="36" spans="1:5" ht="15.6" customHeight="1" x14ac:dyDescent="0.3">
      <c r="A36" s="8" t="s">
        <v>12</v>
      </c>
      <c r="B36" s="16">
        <v>34600</v>
      </c>
      <c r="C36" s="30">
        <v>12770</v>
      </c>
      <c r="D36" s="30">
        <v>900</v>
      </c>
      <c r="E36" s="30">
        <f t="shared" si="0"/>
        <v>36.907514450867055</v>
      </c>
    </row>
    <row r="37" spans="1:5" ht="13.8" customHeight="1" x14ac:dyDescent="0.3">
      <c r="A37" s="8" t="s">
        <v>13</v>
      </c>
      <c r="B37" s="16">
        <v>16000</v>
      </c>
      <c r="C37" s="30">
        <v>5180</v>
      </c>
      <c r="D37" s="30">
        <v>400</v>
      </c>
      <c r="E37" s="30">
        <f t="shared" si="0"/>
        <v>32.375</v>
      </c>
    </row>
    <row r="38" spans="1:5" ht="13.8" customHeight="1" x14ac:dyDescent="0.3">
      <c r="A38" s="10" t="s">
        <v>29</v>
      </c>
      <c r="B38" s="16">
        <v>18600</v>
      </c>
      <c r="C38" s="30">
        <v>7439</v>
      </c>
      <c r="D38" s="30">
        <v>500</v>
      </c>
      <c r="E38" s="30">
        <f t="shared" si="0"/>
        <v>39.994623655913983</v>
      </c>
    </row>
    <row r="39" spans="1:5" ht="17.399999999999999" customHeight="1" x14ac:dyDescent="0.3">
      <c r="A39" s="11" t="s">
        <v>14</v>
      </c>
      <c r="B39" s="16">
        <v>31200</v>
      </c>
      <c r="C39" s="30">
        <v>1800</v>
      </c>
      <c r="D39" s="30">
        <v>600</v>
      </c>
      <c r="E39" s="30">
        <f t="shared" si="0"/>
        <v>5.7692307692307692</v>
      </c>
    </row>
    <row r="40" spans="1:5" ht="15.6" customHeight="1" x14ac:dyDescent="0.3">
      <c r="A40" s="12" t="s">
        <v>15</v>
      </c>
      <c r="B40" s="16">
        <v>10200</v>
      </c>
      <c r="C40" s="30">
        <v>1200</v>
      </c>
      <c r="D40" s="30">
        <v>400</v>
      </c>
      <c r="E40" s="30">
        <f t="shared" si="0"/>
        <v>11.76470588235294</v>
      </c>
    </row>
    <row r="41" spans="1:5" ht="15.6" x14ac:dyDescent="0.3">
      <c r="A41" s="7" t="s">
        <v>16</v>
      </c>
      <c r="B41" s="16">
        <v>4000</v>
      </c>
      <c r="C41" s="30"/>
      <c r="D41" s="30"/>
      <c r="E41" s="30">
        <f t="shared" si="0"/>
        <v>0</v>
      </c>
    </row>
    <row r="42" spans="1:5" ht="25.8" customHeight="1" x14ac:dyDescent="0.3">
      <c r="A42" s="10" t="s">
        <v>17</v>
      </c>
      <c r="B42" s="15">
        <v>20.399999999999999</v>
      </c>
      <c r="C42" s="30">
        <f>((C37*0.45+C40*0.22+C41*0.18)/4800)*10</f>
        <v>5.40625</v>
      </c>
      <c r="D42" s="30">
        <f>((D37*0.45+D40*0.2+D41*0.18)/5200)*10</f>
        <v>0.5</v>
      </c>
      <c r="E42" s="30">
        <f t="shared" si="0"/>
        <v>26.501225490196077</v>
      </c>
    </row>
    <row r="43" spans="1:5" ht="15.6" x14ac:dyDescent="0.3">
      <c r="A43" s="8" t="s">
        <v>18</v>
      </c>
      <c r="B43" s="16">
        <v>18500</v>
      </c>
      <c r="C43" s="21"/>
      <c r="D43" s="21"/>
      <c r="E43" s="21">
        <f t="shared" si="0"/>
        <v>0</v>
      </c>
    </row>
    <row r="44" spans="1:5" ht="16.8" customHeight="1" x14ac:dyDescent="0.3">
      <c r="A44" s="12" t="s">
        <v>19</v>
      </c>
      <c r="B44" s="16">
        <v>8500</v>
      </c>
      <c r="C44" s="21"/>
      <c r="D44" s="21"/>
      <c r="E44" s="21">
        <f t="shared" si="0"/>
        <v>0</v>
      </c>
    </row>
    <row r="45" spans="1:5" ht="15.6" x14ac:dyDescent="0.3">
      <c r="A45" s="7"/>
      <c r="B45" s="16"/>
      <c r="C45" s="21"/>
      <c r="D45" s="21"/>
      <c r="E45" s="21"/>
    </row>
    <row r="46" spans="1:5" ht="15.6" x14ac:dyDescent="0.3">
      <c r="A46" s="7" t="s">
        <v>20</v>
      </c>
      <c r="B46" s="15"/>
      <c r="C46" s="21">
        <v>15704</v>
      </c>
      <c r="D46" s="21">
        <v>920</v>
      </c>
      <c r="E46" s="21"/>
    </row>
    <row r="47" spans="1:5" ht="15.6" x14ac:dyDescent="0.3">
      <c r="A47" s="8" t="s">
        <v>21</v>
      </c>
      <c r="B47" s="16">
        <v>5213</v>
      </c>
      <c r="C47" s="21">
        <v>5213</v>
      </c>
      <c r="D47" s="21"/>
      <c r="E47" s="21">
        <f>C47/B47*100</f>
        <v>100</v>
      </c>
    </row>
    <row r="48" spans="1:5" ht="15.6" x14ac:dyDescent="0.3">
      <c r="A48" s="8" t="s">
        <v>22</v>
      </c>
      <c r="B48" s="16"/>
      <c r="C48" s="21">
        <v>5213</v>
      </c>
      <c r="D48" s="21">
        <v>920</v>
      </c>
      <c r="E48" s="22"/>
    </row>
    <row r="49" spans="1:5" ht="15.6" x14ac:dyDescent="0.3">
      <c r="A49" s="7"/>
      <c r="B49" s="16"/>
      <c r="C49" s="21"/>
      <c r="D49" s="21"/>
      <c r="E49" s="21"/>
    </row>
    <row r="50" spans="1:5" ht="15.6" x14ac:dyDescent="0.3">
      <c r="A50" s="8" t="s">
        <v>23</v>
      </c>
      <c r="B50" s="16">
        <v>38000</v>
      </c>
      <c r="C50" s="21">
        <v>60500</v>
      </c>
      <c r="D50" s="21"/>
      <c r="E50" s="21">
        <f>C50/B50*100</f>
        <v>159.21052631578948</v>
      </c>
    </row>
    <row r="51" spans="1:5" ht="15.6" x14ac:dyDescent="0.3">
      <c r="A51" s="8" t="s">
        <v>24</v>
      </c>
      <c r="B51" s="16">
        <v>18400</v>
      </c>
      <c r="C51" s="21">
        <v>11060</v>
      </c>
      <c r="D51" s="21"/>
      <c r="E51" s="21">
        <f t="shared" ref="E51:E53" si="1">C51/B51*100</f>
        <v>60.108695652173914</v>
      </c>
    </row>
    <row r="52" spans="1:5" ht="15.6" x14ac:dyDescent="0.3">
      <c r="A52" s="10" t="s">
        <v>25</v>
      </c>
      <c r="B52" s="16">
        <v>2000</v>
      </c>
      <c r="C52" s="21">
        <v>4000</v>
      </c>
      <c r="D52" s="21"/>
      <c r="E52" s="21">
        <f t="shared" si="1"/>
        <v>200</v>
      </c>
    </row>
    <row r="53" spans="1:5" ht="15.6" x14ac:dyDescent="0.3">
      <c r="A53" s="8" t="s">
        <v>26</v>
      </c>
      <c r="B53" s="16">
        <v>21700</v>
      </c>
      <c r="C53" s="21">
        <v>21700</v>
      </c>
      <c r="D53" s="21"/>
      <c r="E53" s="21">
        <f t="shared" si="1"/>
        <v>100</v>
      </c>
    </row>
    <row r="54" spans="1:5" ht="15.6" x14ac:dyDescent="0.3">
      <c r="A54" s="10" t="s">
        <v>38</v>
      </c>
      <c r="B54" s="16">
        <v>81800</v>
      </c>
      <c r="C54" s="21">
        <v>1984</v>
      </c>
      <c r="D54" s="21">
        <v>484</v>
      </c>
      <c r="E54" s="21">
        <v>2</v>
      </c>
    </row>
    <row r="55" spans="1:5" ht="15.6" x14ac:dyDescent="0.3">
      <c r="A55" s="8"/>
      <c r="B55" s="16"/>
      <c r="C55" s="21"/>
      <c r="D55" s="21"/>
      <c r="E55" s="22"/>
    </row>
  </sheetData>
  <mergeCells count="7">
    <mergeCell ref="A2:E2"/>
    <mergeCell ref="B1:C1"/>
    <mergeCell ref="B4:C4"/>
    <mergeCell ref="C5:D5"/>
    <mergeCell ref="B5:B6"/>
    <mergeCell ref="A5:A6"/>
    <mergeCell ref="A3:E3"/>
  </mergeCells>
  <printOptions horizontalCentered="1"/>
  <pageMargins left="0.11811023622047245" right="0.11811023622047245" top="0" bottom="0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2021-07-19T05:41:45Z</dcterms:modified>
</cp:coreProperties>
</file>